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<sst xmlns="http://schemas.openxmlformats.org/spreadsheetml/2006/main" count="83" uniqueCount="83">
  <si>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 xml:space="preserve">                                                                                                                      Приложение №1</t>
  </si>
  <si>
    <t xml:space="preserve">                                                               к  решению районного Совета депутатов</t>
  </si>
  <si>
    <t xml:space="preserve">                                                                          на 2012 год</t>
  </si>
  <si>
    <t>Код бюджетной классификации</t>
  </si>
  <si>
    <t>Доходный источник</t>
  </si>
  <si>
    <t>НАЛОГОВЫЕ ДОХОДЫ</t>
  </si>
  <si>
    <t>182 1 01 02000 01 0000 110</t>
  </si>
  <si>
    <t>НАЛОГ НА ДОХОДЫ ФИЗИЧЕСКИХ ЛИЦ</t>
  </si>
  <si>
    <t xml:space="preserve">182 1 01 02010 01 0000 110 </t>
  </si>
  <si>
    <t>182 1 01 02030 01 0000 110</t>
  </si>
  <si>
    <t>182 1 05 00000 00 0000 110</t>
  </si>
  <si>
    <t>НАЛОГИ НА СОВОКУПНЫЙ ДОХОД</t>
  </si>
  <si>
    <t>182.1.05 01000 00 0000 110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</si>
  <si>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</si>
  <si>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</si>
  <si>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</si>
  <si>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</si>
  <si>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</si>
  <si>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</si>
  <si>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</si>
  <si>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ГОСУДАРСТВЕННАЯ ПОШЛИНА И СБОРЫ</t>
  </si>
  <si>
    <t>182 1 08 03010  01 0000 110</t>
  </si>
  <si>
    <t>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</si>
  <si>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НЕНАЛОГОВЫЕ ДОХОДЫ</t>
  </si>
  <si>
    <t>112 1 11 00000 00 0000 000</t>
  </si>
  <si>
    <t>ДОХОДЫ ОТ ИСПОЛЬЗОВАНИЯ ИМУЩЕСТВА, НАХОДЯЩЕГОСЯ В ГОСУДАРСТВЕННОЙ И МУНИЦИПАЛЬНОЙ СОБСТВЕННОСТИ</t>
  </si>
  <si>
    <t>112 1 11 03050 05 0000 120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</si>
  <si>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</si>
  <si>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112 1 11 05013 10 0000 120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</si>
  <si>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</si>
  <si>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112 1 11 05025 05 0000 120</t>
  </si>
  <si>
    <t>Доходы, получаемые в виде арендной платы, а также средства от продажи  права на заключение договоров аренды 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</si>
  <si>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112 1 11 09045 05 0000 120</t>
  </si>
  <si>
    <t>Прочие  поступления от использования имущества, находящегося в собственности муниципальных районов( за исключением имущества  муниципальных бюджетных и автономных учреждений, а также имущества  муниципальных унитарных предприятий, в том числе  казенных)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</si>
  <si>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</si>
  <si>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</si>
  <si>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</si>
  <si>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</si>
  <si>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</si>
  <si>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112 1 14 02050 05 0000 410</t>
  </si>
  <si>
    <t>Доходы от реализации иного имущества, находящегося в собственности муниципальных районов ( за исключением  имущества муниципальных бюджетных и автономных учреждений , а также имущества  муниципальных унитарных предприятий, в том числе казенных),в части реализации основных средств по указанному имуществу</t>
  </si>
  <si>
    <t>112 1 14 06013 10 0000 430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</si>
  <si>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</si>
  <si>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</si>
  <si>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атономных учреждений)</t>
  </si>
  <si>
    <t>000 1 16 00000 00 0000 000</t>
  </si>
  <si>
    <t>ШТРАФЫ, САНКЦИИ, ВОЗМЕЩЕНИЕ УЩЕРБА</t>
  </si>
  <si>
    <t xml:space="preserve">Денежные взыскания (штрафы) за нарушение законодательства об особо охраняемых природных территориях </t>
  </si>
  <si>
    <t xml:space="preserve">000 1 16 28000 01 0000 140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</si>
  <si>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</si>
  <si>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</si>
  <si>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</si>
  <si>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ВСЕГО  ДОХОДОВ</t>
  </si>
  <si>
    <t xml:space="preserve">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</si>
  <si>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</si>
  <si>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</si>
  <si>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</si>
  <si>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</si>
  <si>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Исполнение налоговых и неналоговых доходов бюджета МО "Зеленоградский  район"</t>
  </si>
  <si>
    <t>Назначено</t>
  </si>
  <si>
    <t>Исполнено</t>
  </si>
  <si>
    <t>% исполнения</t>
  </si>
  <si>
    <t>112 1 17 00000 00 0000 000</t>
  </si>
  <si>
    <t>Прочие неналоговые доходы</t>
  </si>
  <si>
    <t xml:space="preserve">112 1 17 01050 05 0000 180 </t>
  </si>
  <si>
    <t>Невыясненные поступления зачисляемые в бюджеты муниципальных районов</t>
  </si>
  <si>
    <t xml:space="preserve">112 1 17 05050 05 0000 180 </t>
  </si>
  <si>
    <t>Прочие неналоговые доходы  бюджетов муниципальных районов</t>
  </si>
  <si>
    <t>182 1 05 01040 02 0000 110</t>
  </si>
  <si>
    <t>Налог, взимаемый в виде стоимости патента в связи с применением упращённой системы налогообложения</t>
  </si>
  <si>
    <t>Налог на имущество организаций</t>
  </si>
  <si>
    <t>182 1 06 02 000 02 0000 110</t>
  </si>
  <si>
    <t>182 1 05 01011 01 0000 110</t>
  </si>
  <si>
    <t>182 1 05 01021 01 0000 110</t>
  </si>
  <si>
    <t xml:space="preserve">498 1 12 01000 01 0000 120 </t>
  </si>
  <si>
    <t>182 1 16 25020 01 0000 140</t>
  </si>
  <si>
    <t>000 1 08 00000 00 0000 110</t>
  </si>
  <si>
    <t xml:space="preserve">  "Об исполнении  бюджета муниципального образования                                                                                                                                                                     "Зеленоградский  район" за 2014 год."</t>
  </si>
  <si>
    <t xml:space="preserve"> </t>
  </si>
  <si>
    <t>182 1 05 01050 01 0000 110</t>
  </si>
  <si>
    <t>Минимальный налог,  зачисляемый в  бюджеты Российской Федерации</t>
  </si>
  <si>
    <t>за 2014 год</t>
  </si>
  <si>
    <t>от  ____.____________2015 г. № 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</si>
</sst>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?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7"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1" fillId="0" borderId="1" xfId="21" applyNumberFormat="1" applyFont="1" applyBorder="1" applyAlignment="1">
      <alignment horizontal="right" vertical="center"/>
    </xf>
    <xf numFmtId="180" fontId="7" fillId="0" borderId="1" xfId="21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180" fontId="12" fillId="0" borderId="1" xfId="0" applyNumberFormat="1" applyFont="1" applyBorder="1" applyAlignment="1">
      <alignment horizontal="right" vertical="center"/>
    </xf>
    <xf numFmtId="180" fontId="10" fillId="0" borderId="1" xfId="18" applyNumberFormat="1" applyFont="1" applyBorder="1">
      <alignment/>
      <protection/>
    </xf>
    <xf numFmtId="0" fontId="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81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right" vertical="center" wrapText="1"/>
    </xf>
    <xf numFmtId="180" fontId="7" fillId="0" borderId="1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center" vertical="center" wrapText="1"/>
    </xf>
    <xf numFmtId="180" fontId="12" fillId="0" borderId="1" xfId="21" applyNumberFormat="1" applyFont="1" applyBorder="1" applyAlignment="1">
      <alignment horizontal="right" vertical="center"/>
    </xf>
    <xf numFmtId="180" fontId="11" fillId="0" borderId="1" xfId="21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Исполнение бюджет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35">
      <selection activeCell="B39" sqref="B39"/>
    </sheetView>
  </sheetViews>
  <sheetFormatPr defaultColWidth="9.140625" defaultRowHeight="12.75"/>
  <cols>
    <col min="1" max="1" width="28.00390625" style="0" customWidth="1"/>
    <col min="2" max="2" width="56.421875" style="0" customWidth="1"/>
    <col min="3" max="3" width="15.140625" style="0" customWidth="1"/>
    <col min="4" max="4" width="16.00390625" style="0" customWidth="1"/>
    <col min="5" max="5" width="10.00390625" style="0" customWidth="1"/>
  </cols>
  <sheetData>
    <row r="1" spans="2:3" ht="13.5">
      <c r="B1" s="21"/>
      <c r="C1" s="21"/>
    </row>
    <row r="2" spans="2:5" ht="14.25">
      <c r="B2" s="22" t="s">
        <v>0</v>
      </c>
      <c r="C2" s="22"/>
      <c r="D2" s="22"/>
      <c r="E2" s="22"/>
    </row>
    <row r="3" spans="2:5" ht="14.25">
      <c r="B3" s="20" t="s">
        <v>1</v>
      </c>
      <c r="C3" s="20"/>
      <c r="D3" s="20"/>
      <c r="E3" s="20"/>
    </row>
    <row r="4" spans="2:5" ht="30" customHeight="1">
      <c r="B4" s="23" t="s">
        <v>77</v>
      </c>
      <c r="C4" s="23"/>
      <c r="D4" s="23"/>
      <c r="E4" s="23"/>
    </row>
    <row r="5" spans="2:5" ht="14.25">
      <c r="B5" s="18"/>
      <c r="C5" s="18"/>
      <c r="D5" s="18"/>
      <c r="E5" s="18"/>
    </row>
    <row r="6" spans="2:5" ht="14.25">
      <c r="B6" s="20" t="s">
        <v>82</v>
      </c>
      <c r="C6" s="20"/>
      <c r="D6" s="20"/>
      <c r="E6" s="20"/>
    </row>
    <row r="7" spans="2:5" ht="14.25">
      <c r="B7" s="1"/>
      <c r="C7" s="2"/>
      <c r="D7" s="2"/>
      <c r="E7" s="2"/>
    </row>
    <row r="8" spans="1:5" ht="42" customHeight="1">
      <c r="A8" s="19" t="s">
        <v>58</v>
      </c>
      <c r="B8" s="19"/>
      <c r="C8" s="19"/>
      <c r="D8" s="19"/>
      <c r="E8" s="19"/>
    </row>
    <row r="9" spans="1:5" ht="17.25">
      <c r="A9" s="7" t="s">
        <v>2</v>
      </c>
      <c r="B9" s="8" t="s">
        <v>81</v>
      </c>
      <c r="C9" s="6"/>
      <c r="D9" s="6"/>
      <c r="E9" s="6"/>
    </row>
    <row r="10" spans="1:5" ht="15">
      <c r="A10" s="3"/>
      <c r="B10" s="4"/>
      <c r="C10" s="5"/>
      <c r="D10" s="5"/>
      <c r="E10" s="5" t="s">
        <v>53</v>
      </c>
    </row>
    <row r="11" spans="1:5" ht="42.75">
      <c r="A11" s="26" t="s">
        <v>3</v>
      </c>
      <c r="B11" s="26" t="s">
        <v>4</v>
      </c>
      <c r="C11" s="26" t="s">
        <v>59</v>
      </c>
      <c r="D11" s="26" t="s">
        <v>60</v>
      </c>
      <c r="E11" s="26" t="s">
        <v>61</v>
      </c>
    </row>
    <row r="12" spans="1:5" ht="17.25">
      <c r="A12" s="26"/>
      <c r="B12" s="27" t="s">
        <v>5</v>
      </c>
      <c r="C12" s="17">
        <f>C13+C17+C25+C26</f>
        <v>152910</v>
      </c>
      <c r="D12" s="28">
        <f>D13+D17+D25+D26</f>
        <v>157605.9</v>
      </c>
      <c r="E12" s="28">
        <f aca="true" t="shared" si="0" ref="E12:E18">D12/C12*100</f>
        <v>103.07102216990387</v>
      </c>
    </row>
    <row r="13" spans="1:5" ht="15">
      <c r="A13" s="11" t="s">
        <v>6</v>
      </c>
      <c r="B13" s="13" t="s">
        <v>7</v>
      </c>
      <c r="C13" s="10">
        <f>C14+C15+C16</f>
        <v>105000</v>
      </c>
      <c r="D13" s="10">
        <f>D14+D15+D16</f>
        <v>105126.7</v>
      </c>
      <c r="E13" s="10">
        <f t="shared" si="0"/>
        <v>100.12066666666666</v>
      </c>
    </row>
    <row r="14" spans="1:5" ht="97.5" customHeight="1">
      <c r="A14" s="11" t="s">
        <v>8</v>
      </c>
      <c r="B14" s="12" t="s">
        <v>54</v>
      </c>
      <c r="C14" s="9">
        <v>103400</v>
      </c>
      <c r="D14" s="9">
        <v>103389.4</v>
      </c>
      <c r="E14" s="9">
        <f t="shared" si="0"/>
        <v>99.98974854932301</v>
      </c>
    </row>
    <row r="15" spans="1:5" ht="132.75" customHeight="1">
      <c r="A15" s="11" t="s">
        <v>55</v>
      </c>
      <c r="B15" s="24" t="s">
        <v>56</v>
      </c>
      <c r="C15" s="9">
        <v>220</v>
      </c>
      <c r="D15" s="9">
        <v>611.3</v>
      </c>
      <c r="E15" s="9">
        <f t="shared" si="0"/>
        <v>277.8636363636363</v>
      </c>
    </row>
    <row r="16" spans="1:5" ht="61.5">
      <c r="A16" s="11" t="s">
        <v>9</v>
      </c>
      <c r="B16" s="24" t="s">
        <v>57</v>
      </c>
      <c r="C16" s="9">
        <v>1380</v>
      </c>
      <c r="D16" s="9">
        <v>1126</v>
      </c>
      <c r="E16" s="9">
        <f t="shared" si="0"/>
        <v>81.59420289855073</v>
      </c>
    </row>
    <row r="17" spans="1:5" ht="15">
      <c r="A17" s="11" t="s">
        <v>10</v>
      </c>
      <c r="B17" s="13" t="s">
        <v>11</v>
      </c>
      <c r="C17" s="29">
        <f>C18+C22+C23+C24</f>
        <v>31710</v>
      </c>
      <c r="D17" s="29">
        <f>D18+D22+D23+D24</f>
        <v>34578.00000000001</v>
      </c>
      <c r="E17" s="29">
        <f t="shared" si="0"/>
        <v>109.04446546830656</v>
      </c>
    </row>
    <row r="18" spans="1:5" ht="46.5">
      <c r="A18" s="11" t="s">
        <v>12</v>
      </c>
      <c r="B18" s="13" t="s">
        <v>13</v>
      </c>
      <c r="C18" s="29">
        <f>C19+C20</f>
        <v>18200</v>
      </c>
      <c r="D18" s="29">
        <f>D19+D20+D21</f>
        <v>20325.4</v>
      </c>
      <c r="E18" s="29">
        <f t="shared" si="0"/>
        <v>111.67802197802199</v>
      </c>
    </row>
    <row r="19" spans="1:5" ht="46.5">
      <c r="A19" s="11" t="s">
        <v>72</v>
      </c>
      <c r="B19" s="12" t="s">
        <v>14</v>
      </c>
      <c r="C19" s="30">
        <v>12100</v>
      </c>
      <c r="D19" s="30">
        <v>12774.9</v>
      </c>
      <c r="E19" s="9">
        <f aca="true" t="shared" si="1" ref="E19:E27">D19/C19*100</f>
        <v>105.57768595041321</v>
      </c>
    </row>
    <row r="20" spans="1:5" ht="46.5">
      <c r="A20" s="11" t="s">
        <v>73</v>
      </c>
      <c r="B20" s="12" t="s">
        <v>15</v>
      </c>
      <c r="C20" s="9">
        <v>6100</v>
      </c>
      <c r="D20" s="9">
        <v>6048.5</v>
      </c>
      <c r="E20" s="9">
        <f t="shared" si="1"/>
        <v>99.15573770491804</v>
      </c>
    </row>
    <row r="21" spans="1:5" ht="30.75">
      <c r="A21" s="11" t="s">
        <v>79</v>
      </c>
      <c r="B21" s="12" t="s">
        <v>80</v>
      </c>
      <c r="C21" s="9"/>
      <c r="D21" s="9">
        <v>1502</v>
      </c>
      <c r="E21" s="9"/>
    </row>
    <row r="22" spans="1:5" ht="30.75">
      <c r="A22" s="11" t="s">
        <v>16</v>
      </c>
      <c r="B22" s="12" t="s">
        <v>17</v>
      </c>
      <c r="C22" s="9">
        <v>13000</v>
      </c>
      <c r="D22" s="9">
        <v>13431.2</v>
      </c>
      <c r="E22" s="9">
        <f t="shared" si="1"/>
        <v>103.31692307692309</v>
      </c>
    </row>
    <row r="23" spans="1:5" ht="15">
      <c r="A23" s="11" t="s">
        <v>18</v>
      </c>
      <c r="B23" s="12" t="s">
        <v>19</v>
      </c>
      <c r="C23" s="9">
        <v>380</v>
      </c>
      <c r="D23" s="9">
        <v>514.4</v>
      </c>
      <c r="E23" s="9">
        <f t="shared" si="1"/>
        <v>135.3684210526316</v>
      </c>
    </row>
    <row r="24" spans="1:5" ht="46.5">
      <c r="A24" s="11" t="s">
        <v>68</v>
      </c>
      <c r="B24" s="12" t="s">
        <v>69</v>
      </c>
      <c r="C24" s="9">
        <v>130</v>
      </c>
      <c r="D24" s="9">
        <v>307</v>
      </c>
      <c r="E24" s="9">
        <f t="shared" si="1"/>
        <v>236.15384615384616</v>
      </c>
    </row>
    <row r="25" spans="1:5" ht="15">
      <c r="A25" s="14" t="s">
        <v>71</v>
      </c>
      <c r="B25" s="13" t="s">
        <v>70</v>
      </c>
      <c r="C25" s="10">
        <v>13900</v>
      </c>
      <c r="D25" s="10">
        <v>15125.4</v>
      </c>
      <c r="E25" s="10">
        <f t="shared" si="1"/>
        <v>108.8158273381295</v>
      </c>
    </row>
    <row r="26" spans="1:5" ht="15">
      <c r="A26" s="14" t="s">
        <v>76</v>
      </c>
      <c r="B26" s="13" t="s">
        <v>20</v>
      </c>
      <c r="C26" s="10">
        <f>C27</f>
        <v>2300</v>
      </c>
      <c r="D26" s="10">
        <f>D27</f>
        <v>2775.8</v>
      </c>
      <c r="E26" s="10">
        <f>D26/C26*100</f>
        <v>120.68695652173913</v>
      </c>
    </row>
    <row r="27" spans="1:5" ht="61.5">
      <c r="A27" s="11" t="s">
        <v>21</v>
      </c>
      <c r="B27" s="12" t="s">
        <v>22</v>
      </c>
      <c r="C27" s="9">
        <v>2300</v>
      </c>
      <c r="D27" s="9">
        <v>2775.8</v>
      </c>
      <c r="E27" s="9">
        <f t="shared" si="1"/>
        <v>120.68695652173913</v>
      </c>
    </row>
    <row r="28" spans="1:5" ht="17.25">
      <c r="A28" s="11"/>
      <c r="B28" s="31" t="s">
        <v>23</v>
      </c>
      <c r="C28" s="32">
        <f>C29+C34+C36+C40</f>
        <v>117670</v>
      </c>
      <c r="D28" s="32">
        <f>D29+D34+D36+D40+D44</f>
        <v>136239.8</v>
      </c>
      <c r="E28" s="32">
        <f>E29+E34+E36+E40</f>
        <v>445.1236759509216</v>
      </c>
    </row>
    <row r="29" spans="1:5" ht="46.5">
      <c r="A29" s="11" t="s">
        <v>24</v>
      </c>
      <c r="B29" s="13" t="s">
        <v>25</v>
      </c>
      <c r="C29" s="10">
        <f>C30+C31+C32+C33</f>
        <v>53870</v>
      </c>
      <c r="D29" s="10">
        <f>SUM(D30:D33)</f>
        <v>61190.9</v>
      </c>
      <c r="E29" s="10">
        <f>D29/C29*100</f>
        <v>113.58993874141451</v>
      </c>
    </row>
    <row r="30" spans="1:5" ht="46.5">
      <c r="A30" s="11" t="s">
        <v>26</v>
      </c>
      <c r="B30" s="12" t="s">
        <v>27</v>
      </c>
      <c r="C30" s="9">
        <v>120</v>
      </c>
      <c r="D30" s="9">
        <v>56.2</v>
      </c>
      <c r="E30" s="9">
        <f aca="true" t="shared" si="2" ref="E30:E42">D30/C30*100</f>
        <v>46.833333333333336</v>
      </c>
    </row>
    <row r="31" spans="1:5" ht="93">
      <c r="A31" s="11" t="s">
        <v>28</v>
      </c>
      <c r="B31" s="12" t="s">
        <v>29</v>
      </c>
      <c r="C31" s="33">
        <v>10000</v>
      </c>
      <c r="D31" s="33">
        <v>11417.6</v>
      </c>
      <c r="E31" s="9">
        <f t="shared" si="2"/>
        <v>114.17600000000002</v>
      </c>
    </row>
    <row r="32" spans="1:5" ht="93">
      <c r="A32" s="11" t="s">
        <v>30</v>
      </c>
      <c r="B32" s="25" t="s">
        <v>31</v>
      </c>
      <c r="C32" s="33">
        <v>40800</v>
      </c>
      <c r="D32" s="33">
        <v>46645.9</v>
      </c>
      <c r="E32" s="9">
        <f t="shared" si="2"/>
        <v>114.3281862745098</v>
      </c>
    </row>
    <row r="33" spans="1:5" ht="93">
      <c r="A33" s="11" t="s">
        <v>32</v>
      </c>
      <c r="B33" s="24" t="s">
        <v>33</v>
      </c>
      <c r="C33" s="9">
        <v>2950</v>
      </c>
      <c r="D33" s="9">
        <v>3071.2</v>
      </c>
      <c r="E33" s="9">
        <f t="shared" si="2"/>
        <v>104.10847457627116</v>
      </c>
    </row>
    <row r="34" spans="1:5" ht="30.75">
      <c r="A34" s="11" t="s">
        <v>34</v>
      </c>
      <c r="B34" s="13" t="s">
        <v>35</v>
      </c>
      <c r="C34" s="10">
        <f>C35</f>
        <v>4100</v>
      </c>
      <c r="D34" s="10">
        <f>D35</f>
        <v>4911.3</v>
      </c>
      <c r="E34" s="10">
        <f>SUM(E35)</f>
        <v>119.78780487804879</v>
      </c>
    </row>
    <row r="35" spans="1:5" ht="30.75">
      <c r="A35" s="11" t="s">
        <v>74</v>
      </c>
      <c r="B35" s="12" t="s">
        <v>36</v>
      </c>
      <c r="C35" s="9">
        <v>4100</v>
      </c>
      <c r="D35" s="10">
        <v>4911.3</v>
      </c>
      <c r="E35" s="9">
        <f t="shared" si="2"/>
        <v>119.78780487804879</v>
      </c>
    </row>
    <row r="36" spans="1:5" ht="30.75">
      <c r="A36" s="11" t="s">
        <v>37</v>
      </c>
      <c r="B36" s="13" t="s">
        <v>38</v>
      </c>
      <c r="C36" s="10">
        <f>C37+C38+C39</f>
        <v>55400</v>
      </c>
      <c r="D36" s="10">
        <f>D37+D38+D39</f>
        <v>64793.200000000004</v>
      </c>
      <c r="E36" s="10">
        <f>D36/C36*100</f>
        <v>116.95523465703972</v>
      </c>
    </row>
    <row r="37" spans="1:5" ht="123.75">
      <c r="A37" s="11" t="s">
        <v>39</v>
      </c>
      <c r="B37" s="25" t="s">
        <v>40</v>
      </c>
      <c r="C37" s="9">
        <v>17500</v>
      </c>
      <c r="D37" s="9">
        <v>18297.1</v>
      </c>
      <c r="E37" s="9">
        <f t="shared" si="2"/>
        <v>104.55485714285713</v>
      </c>
    </row>
    <row r="38" spans="1:5" ht="61.5">
      <c r="A38" s="11" t="s">
        <v>41</v>
      </c>
      <c r="B38" s="12" t="s">
        <v>42</v>
      </c>
      <c r="C38" s="9">
        <v>7000</v>
      </c>
      <c r="D38" s="9">
        <v>19860.2</v>
      </c>
      <c r="E38" s="9">
        <f t="shared" si="2"/>
        <v>283.71714285714285</v>
      </c>
    </row>
    <row r="39" spans="1:5" ht="77.25">
      <c r="A39" s="11" t="s">
        <v>43</v>
      </c>
      <c r="B39" s="12" t="s">
        <v>44</v>
      </c>
      <c r="C39" s="9">
        <v>30900</v>
      </c>
      <c r="D39" s="9">
        <v>26635.9</v>
      </c>
      <c r="E39" s="9">
        <f t="shared" si="2"/>
        <v>86.20032362459547</v>
      </c>
    </row>
    <row r="40" spans="1:5" ht="15">
      <c r="A40" s="14" t="s">
        <v>45</v>
      </c>
      <c r="B40" s="13" t="s">
        <v>46</v>
      </c>
      <c r="C40" s="10">
        <f>C41+C42+C43</f>
        <v>4300</v>
      </c>
      <c r="D40" s="10">
        <f>D41+D42+D43</f>
        <v>4076</v>
      </c>
      <c r="E40" s="10">
        <f>D40/C40*100</f>
        <v>94.7906976744186</v>
      </c>
    </row>
    <row r="41" spans="1:5" ht="46.5">
      <c r="A41" s="11" t="s">
        <v>75</v>
      </c>
      <c r="B41" s="12" t="s">
        <v>47</v>
      </c>
      <c r="C41" s="9">
        <v>440</v>
      </c>
      <c r="D41" s="9">
        <v>189.4</v>
      </c>
      <c r="E41" s="9">
        <f t="shared" si="2"/>
        <v>43.04545454545455</v>
      </c>
    </row>
    <row r="42" spans="1:5" ht="77.25">
      <c r="A42" s="11" t="s">
        <v>48</v>
      </c>
      <c r="B42" s="12" t="s">
        <v>49</v>
      </c>
      <c r="C42" s="9">
        <v>860</v>
      </c>
      <c r="D42" s="9">
        <v>597.4</v>
      </c>
      <c r="E42" s="9">
        <f t="shared" si="2"/>
        <v>69.46511627906976</v>
      </c>
    </row>
    <row r="43" spans="1:5" ht="46.5">
      <c r="A43" s="11" t="s">
        <v>50</v>
      </c>
      <c r="B43" s="12" t="s">
        <v>51</v>
      </c>
      <c r="C43" s="9">
        <v>3000</v>
      </c>
      <c r="D43" s="9">
        <f>3194.8+94.4</f>
        <v>3289.2000000000003</v>
      </c>
      <c r="E43" s="9">
        <f>D43/C43*100</f>
        <v>109.64</v>
      </c>
    </row>
    <row r="44" spans="1:5" ht="15">
      <c r="A44" s="14" t="s">
        <v>62</v>
      </c>
      <c r="B44" s="13" t="s">
        <v>63</v>
      </c>
      <c r="C44" s="10"/>
      <c r="D44" s="10">
        <f>SUM(D45:D46)</f>
        <v>1268.4</v>
      </c>
      <c r="E44" s="10"/>
    </row>
    <row r="45" spans="1:5" ht="30.75">
      <c r="A45" s="11" t="s">
        <v>64</v>
      </c>
      <c r="B45" s="12" t="s">
        <v>65</v>
      </c>
      <c r="C45" s="9"/>
      <c r="D45" s="9" t="s">
        <v>78</v>
      </c>
      <c r="E45" s="9"/>
    </row>
    <row r="46" spans="1:5" ht="30.75">
      <c r="A46" s="11" t="s">
        <v>66</v>
      </c>
      <c r="B46" s="12" t="s">
        <v>67</v>
      </c>
      <c r="C46" s="9"/>
      <c r="D46" s="9">
        <f>602.1+666.3</f>
        <v>1268.4</v>
      </c>
      <c r="E46" s="9"/>
    </row>
    <row r="47" spans="1:5" ht="17.25">
      <c r="A47" s="34"/>
      <c r="B47" s="15" t="s">
        <v>52</v>
      </c>
      <c r="C47" s="16">
        <f>C12+C28</f>
        <v>270580</v>
      </c>
      <c r="D47" s="16">
        <f>D12+D28</f>
        <v>293845.69999999995</v>
      </c>
      <c r="E47" s="16">
        <f>D47/C47*100</f>
        <v>108.59845517037473</v>
      </c>
    </row>
  </sheetData>
  <mergeCells count="6">
    <mergeCell ref="A8:E8"/>
    <mergeCell ref="B6:E6"/>
    <mergeCell ref="B1:C1"/>
    <mergeCell ref="B2:E2"/>
    <mergeCell ref="B3:E3"/>
    <mergeCell ref="B4:E4"/>
  </mergeCells>
  <printOptions/>
  <pageMargins left="0.4724409448818898" right="0.15748031496062992" top="0.36" bottom="0.5118110236220472" header="0.17" footer="0.5118110236220472"/>
  <pageSetup horizontalDpi="600" verticalDpi="600" orientation="portrait" paperSize="9" scale="76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2015-03-13T10:02:03Z</cp:lastPrinted>
  <dcterms:created xsi:type="dcterms:W3CDTF">1996-10-08T23:32:33Z</dcterms:created>
  <dcterms:modified xsi:type="dcterms:W3CDTF">2015-03-13T10:02:10Z</dcterms:modified>
  <cp:category/>
  <cp:version/>
  <cp:contentType/>
  <cp:contentStatus/>
</cp:coreProperties>
</file>